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6288" activeTab="0"/>
  </bookViews>
  <sheets>
    <sheet name="tabell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<sst xmlns="http://schemas.openxmlformats.org/spreadsheetml/2006/main" count="139" uniqueCount="49">
  <si>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</si>
  <si>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</si>
  <si>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</si>
  <si>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</si>
  <si>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</si>
  <si>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</si>
  <si>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</si>
  <si>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</si>
  <si>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</si>
  <si>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</si>
  <si>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</si>
  <si>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</si>
  <si>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</si>
  <si>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</si>
  <si>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</si>
  <si>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</si>
  <si>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</si>
  <si>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</si>
  <si>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</si>
  <si>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</si>
  <si>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</si>
  <si>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</si>
  <si>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</si>
  <si>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</si>
  <si>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</si>
  <si>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</si>
  <si>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</si>
  <si>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</si>
  <si>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</si>
  <si>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</si>
  <si>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</si>
  <si>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</si>
  <si>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</si>
  <si>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</si>
  <si>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</si>
  <si>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</si>
  <si>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</si>
  <si>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</si>
  <si>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</si>
  <si>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</si>
  <si>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</si>
  <si>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</si>
  <si>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</si>
  <si>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</si>
  <si>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</si>
  <si>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</si>
  <si>
    <t>2011 - Da computare su quanto risultava accantonato al 31 dicembre 2010 a titolo di Tfr</t>
  </si>
  <si>
    <t>Indice 1995=100.           Da gennaio 2011 indice 2010=100</t>
  </si>
  <si>
    <t>Gugno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</si>
</sst>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12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4" fillId="0" borderId="15" xfId="0" applyNumberFormat="1" applyFont="1" applyBorder="1" applyAlignment="1">
      <alignment vertical="center"/>
    </xf>
    <xf numFmtId="170" fontId="4" fillId="0" borderId="16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0" fontId="4" fillId="0" borderId="18" xfId="0" applyNumberFormat="1" applyFont="1" applyBorder="1" applyAlignment="1">
      <alignment vertical="center" wrapText="1"/>
    </xf>
    <xf numFmtId="170" fontId="4" fillId="0" borderId="20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0" fontId="4" fillId="0" borderId="12" xfId="0" applyNumberFormat="1" applyFont="1" applyBorder="1" applyAlignment="1">
      <alignment vertical="center" wrapText="1"/>
    </xf>
    <xf numFmtId="170" fontId="4" fillId="0" borderId="22" xfId="0" applyNumberFormat="1" applyFont="1" applyBorder="1" applyAlignment="1">
      <alignment vertical="center" wrapText="1"/>
    </xf>
    <xf numFmtId="170" fontId="4" fillId="0" borderId="23" xfId="0" applyNumberFormat="1" applyFont="1" applyBorder="1" applyAlignment="1">
      <alignment vertical="center" wrapText="1"/>
    </xf>
    <xf numFmtId="170" fontId="3" fillId="0" borderId="12" xfId="0" applyNumberFormat="1" applyFont="1" applyBorder="1" applyAlignment="1">
      <alignment horizontal="left" vertical="center" wrapText="1"/>
    </xf>
    <xf numFmtId="170" fontId="3" fillId="0" borderId="22" xfId="0" applyNumberFormat="1" applyFont="1" applyBorder="1" applyAlignment="1">
      <alignment horizontal="left"/>
    </xf>
    <xf numFmtId="170" fontId="3" fillId="0" borderId="23" xfId="0" applyNumberFormat="1" applyFont="1" applyBorder="1" applyAlignment="1">
      <alignment horizontal="left"/>
    </xf>
    <xf numFmtId="170" fontId="3" fillId="0" borderId="18" xfId="0" applyNumberFormat="1" applyFont="1" applyBorder="1" applyAlignment="1">
      <alignment horizontal="left" vertical="center" wrapText="1"/>
    </xf>
    <xf numFmtId="170" fontId="3" fillId="0" borderId="20" xfId="0" applyNumberFormat="1" applyFont="1" applyBorder="1" applyAlignment="1">
      <alignment horizontal="left"/>
    </xf>
    <xf numFmtId="170" fontId="3" fillId="0" borderId="19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170" fontId="3" fillId="0" borderId="15" xfId="0" applyNumberFormat="1" applyFont="1" applyBorder="1" applyAlignment="1">
      <alignment horizontal="center" vertical="top"/>
    </xf>
    <xf numFmtId="170" fontId="3" fillId="0" borderId="16" xfId="0" applyNumberFormat="1" applyFont="1" applyBorder="1" applyAlignment="1">
      <alignment horizontal="center" vertical="top"/>
    </xf>
    <xf numFmtId="170" fontId="3" fillId="0" borderId="17" xfId="0" applyNumberFormat="1" applyFont="1" applyBorder="1" applyAlignment="1">
      <alignment/>
    </xf>
    <xf numFmtId="170" fontId="4" fillId="0" borderId="16" xfId="0" applyNumberFormat="1" applyFont="1" applyBorder="1" applyAlignment="1">
      <alignment horizontal="center" vertical="top"/>
    </xf>
    <xf numFmtId="170" fontId="4" fillId="0" borderId="17" xfId="0" applyNumberFormat="1" applyFont="1" applyBorder="1" applyAlignment="1">
      <alignment horizontal="center" vertical="top"/>
    </xf>
    <xf numFmtId="170" fontId="4" fillId="0" borderId="13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0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 quotePrefix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  <row r="199">
          <cell r="C199">
            <v>1.375</v>
          </cell>
          <cell r="G199">
            <v>2.5347938144329856</v>
          </cell>
          <cell r="H199">
            <v>1.0253479381443298</v>
          </cell>
        </row>
        <row r="200">
          <cell r="C200">
            <v>1.5</v>
          </cell>
          <cell r="G200">
            <v>2.9359351988217917</v>
          </cell>
          <cell r="H200">
            <v>1.0293593519882178</v>
          </cell>
        </row>
        <row r="205">
          <cell r="C205">
            <v>0.125</v>
          </cell>
          <cell r="G205">
            <v>0.4217485549133786</v>
          </cell>
          <cell r="H205">
            <v>1.0042174855491337</v>
          </cell>
        </row>
        <row r="206">
          <cell r="C206">
            <v>0.25</v>
          </cell>
          <cell r="G206">
            <v>0.7699602601156927</v>
          </cell>
          <cell r="H206">
            <v>1.0076996026011569</v>
          </cell>
        </row>
        <row r="207">
          <cell r="C207">
            <v>0.375</v>
          </cell>
          <cell r="G207">
            <v>1.1925758670521172</v>
          </cell>
          <cell r="H207">
            <v>1.0119257586705213</v>
          </cell>
        </row>
        <row r="208">
          <cell r="C208">
            <v>0.5</v>
          </cell>
          <cell r="G208">
            <v>1.6895953757226352</v>
          </cell>
          <cell r="H208">
            <v>1.0168959537572264</v>
          </cell>
        </row>
        <row r="209">
          <cell r="C209">
            <v>0.625</v>
          </cell>
          <cell r="G209">
            <v>1.8889992774567288</v>
          </cell>
          <cell r="H209">
            <v>1.0188899927745674</v>
          </cell>
        </row>
        <row r="210">
          <cell r="C210">
            <v>0.75</v>
          </cell>
          <cell r="G210">
            <v>2.0884031791908226</v>
          </cell>
          <cell r="H210">
            <v>1.0208840317919081</v>
          </cell>
        </row>
        <row r="211">
          <cell r="C211">
            <v>0.875</v>
          </cell>
          <cell r="G211">
            <v>2.436614884393153</v>
          </cell>
          <cell r="H211">
            <v>1.0243661488439315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V136"/>
  <sheetViews>
    <sheetView tabSelected="1" zoomScalePageLayoutView="0" workbookViewId="0" topLeftCell="A103">
      <selection activeCell="I125" sqref="I125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9.75">
      <c r="A1" s="45" t="s">
        <v>24</v>
      </c>
      <c r="B1" s="46"/>
      <c r="C1" s="46"/>
      <c r="D1" s="46"/>
      <c r="E1" s="46"/>
      <c r="F1" s="46"/>
      <c r="G1" s="47"/>
    </row>
    <row r="2" spans="1:7" ht="3.75" customHeight="1">
      <c r="A2" s="48"/>
      <c r="B2" s="49"/>
      <c r="C2" s="49"/>
      <c r="D2" s="49"/>
      <c r="E2" s="49"/>
      <c r="F2" s="49"/>
      <c r="G2" s="50"/>
    </row>
    <row r="3" spans="1:7" ht="21.75" customHeight="1">
      <c r="A3" s="2" t="s">
        <v>0</v>
      </c>
      <c r="B3" s="51" t="s">
        <v>14</v>
      </c>
      <c r="C3" s="52"/>
      <c r="D3" s="53" t="s">
        <v>25</v>
      </c>
      <c r="E3" s="54"/>
      <c r="F3" s="54"/>
      <c r="G3" s="55"/>
    </row>
    <row r="4" spans="1:7" ht="14.25" customHeight="1">
      <c r="A4" s="3"/>
      <c r="B4" s="4"/>
      <c r="C4" s="5"/>
      <c r="D4" s="6"/>
      <c r="E4" s="7"/>
      <c r="F4" s="56" t="s">
        <v>28</v>
      </c>
      <c r="G4" s="57"/>
    </row>
    <row r="5" spans="1:7" ht="54" customHeight="1">
      <c r="A5" s="8"/>
      <c r="B5" s="9" t="s">
        <v>47</v>
      </c>
      <c r="C5" s="9" t="s">
        <v>19</v>
      </c>
      <c r="D5" s="10" t="s">
        <v>15</v>
      </c>
      <c r="E5" s="9" t="s">
        <v>16</v>
      </c>
      <c r="F5" s="9" t="s">
        <v>27</v>
      </c>
      <c r="G5" s="11" t="s">
        <v>26</v>
      </c>
    </row>
    <row r="6" spans="1:7" ht="9.75">
      <c r="A6" s="65"/>
      <c r="B6" s="67" t="s">
        <v>17</v>
      </c>
      <c r="C6" s="69" t="s">
        <v>18</v>
      </c>
      <c r="D6" s="67" t="s">
        <v>20</v>
      </c>
      <c r="E6" s="71" t="s">
        <v>21</v>
      </c>
      <c r="F6" s="71" t="s">
        <v>22</v>
      </c>
      <c r="G6" s="63" t="s">
        <v>23</v>
      </c>
    </row>
    <row r="7" spans="1:7" ht="5.25" customHeight="1">
      <c r="A7" s="66"/>
      <c r="B7" s="68"/>
      <c r="C7" s="70"/>
      <c r="D7" s="68"/>
      <c r="E7" s="72"/>
      <c r="F7" s="72"/>
      <c r="G7" s="64"/>
    </row>
    <row r="8" spans="1:8" ht="9.75">
      <c r="A8" s="12" t="s">
        <v>29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110.4</v>
      </c>
      <c r="C9" s="38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38</v>
      </c>
      <c r="B10" s="16">
        <v>113.4</v>
      </c>
      <c r="C10" s="38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40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42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42" t="s">
        <v>30</v>
      </c>
      <c r="B13" s="43"/>
      <c r="C13" s="43"/>
      <c r="D13" s="43"/>
      <c r="E13" s="43"/>
      <c r="F13" s="43"/>
      <c r="G13" s="44"/>
      <c r="H13" s="16"/>
    </row>
    <row r="14" spans="1:8" ht="15" customHeight="1">
      <c r="A14" s="23" t="s">
        <v>4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9.75">
      <c r="A15" s="22" t="s">
        <v>5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9.75">
      <c r="A16" s="15" t="s">
        <v>6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9.75">
      <c r="A17" s="15" t="s">
        <v>7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9.7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9.75">
      <c r="A19" s="20" t="s">
        <v>8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9.75">
      <c r="A20" s="15" t="s">
        <v>9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9.75">
      <c r="A21" s="15" t="s">
        <v>10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9.75">
      <c r="A22" s="15" t="s">
        <v>11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9.75">
      <c r="A23" s="15" t="s">
        <v>12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9.75">
      <c r="A24" s="15" t="s">
        <v>13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9.7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42" t="s">
        <v>36</v>
      </c>
      <c r="B26" s="43"/>
      <c r="C26" s="43"/>
      <c r="D26" s="43"/>
      <c r="E26" s="43"/>
      <c r="F26" s="43"/>
      <c r="G26" s="44"/>
    </row>
    <row r="27" spans="1:7" s="16" customFormat="1" ht="9.75">
      <c r="A27" s="20" t="s">
        <v>4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9.75">
      <c r="A28" s="15" t="s">
        <v>5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9.75">
      <c r="A29" s="15" t="s">
        <v>6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9.75">
      <c r="A30" s="15" t="s">
        <v>7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9.7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9.75">
      <c r="A32" s="15" t="s">
        <v>8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9.75">
      <c r="A33" s="15" t="s">
        <v>9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9.75">
      <c r="A34" s="15" t="s">
        <v>10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9.75">
      <c r="A35" s="15" t="s">
        <v>11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9.75">
      <c r="A36" s="15" t="s">
        <v>12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9.75">
      <c r="A37" s="15" t="s">
        <v>13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9.7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58" t="s">
        <v>37</v>
      </c>
      <c r="B39" s="61"/>
      <c r="C39" s="61"/>
      <c r="D39" s="61"/>
      <c r="E39" s="61"/>
      <c r="F39" s="61"/>
      <c r="G39" s="62"/>
    </row>
    <row r="40" spans="1:7" s="16" customFormat="1" ht="9.75">
      <c r="A40" s="15" t="s">
        <v>4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9.75">
      <c r="A41" s="15" t="s">
        <v>5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9.75">
      <c r="A42" s="15" t="s">
        <v>6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9.75">
      <c r="A43" s="15" t="s">
        <v>7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9.7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9.75">
      <c r="A45" s="15" t="s">
        <v>8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9.75">
      <c r="A46" s="15" t="s">
        <v>9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9.75">
      <c r="A47" s="15" t="s">
        <v>10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9.75">
      <c r="A48" s="15" t="s">
        <v>11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9.75">
      <c r="A49" s="15" t="s">
        <v>12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9.75">
      <c r="A50" s="15" t="s">
        <v>13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9.7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9.75">
      <c r="A52" s="58" t="s">
        <v>39</v>
      </c>
      <c r="B52" s="59"/>
      <c r="C52" s="59"/>
      <c r="D52" s="59"/>
      <c r="E52" s="59"/>
      <c r="F52" s="59"/>
      <c r="G52" s="60"/>
    </row>
    <row r="53" spans="1:7" s="16" customFormat="1" ht="9.75">
      <c r="A53" s="15" t="s">
        <v>4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9.75">
      <c r="A54" s="15" t="s">
        <v>5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9.75">
      <c r="A55" s="15" t="s">
        <v>6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9.75">
      <c r="A56" s="15" t="s">
        <v>7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9.7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9.75">
      <c r="A58" s="15" t="s">
        <v>8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9.75">
      <c r="A59" s="15" t="s">
        <v>9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9.75">
      <c r="A60" s="15" t="s">
        <v>10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9.75">
      <c r="A61" s="15" t="s">
        <v>11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9.75">
      <c r="A62" s="15" t="s">
        <v>12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9.75">
      <c r="A63" s="15" t="s">
        <v>13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9.7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9.75">
      <c r="A65" s="58" t="s">
        <v>41</v>
      </c>
      <c r="B65" s="59"/>
      <c r="C65" s="59"/>
      <c r="D65" s="59"/>
      <c r="E65" s="59"/>
      <c r="F65" s="59"/>
      <c r="G65" s="60"/>
    </row>
    <row r="66" spans="1:7" s="16" customFormat="1" ht="9.75">
      <c r="A66" s="15" t="s">
        <v>4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9.75">
      <c r="A67" s="15" t="s">
        <v>5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9.75">
      <c r="A68" s="15" t="s">
        <v>6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9.75">
      <c r="A69" s="15" t="s">
        <v>7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9.7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9.75">
      <c r="A71" s="15" t="s">
        <v>8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9.75">
      <c r="A72" s="15" t="s">
        <v>9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9.75">
      <c r="A73" s="15" t="s">
        <v>10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9.75">
      <c r="A74" s="15" t="s">
        <v>11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9.75">
      <c r="A75" s="15" t="s">
        <v>12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9.75">
      <c r="A76" s="15" t="s">
        <v>13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9.7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9.75">
      <c r="A78" s="58" t="s">
        <v>43</v>
      </c>
      <c r="B78" s="59"/>
      <c r="C78" s="59"/>
      <c r="D78" s="59"/>
      <c r="E78" s="59"/>
      <c r="F78" s="59"/>
      <c r="G78" s="60"/>
    </row>
    <row r="79" spans="1:7" s="16" customFormat="1" ht="12.75">
      <c r="A79" s="15" t="s">
        <v>4</v>
      </c>
      <c r="B79">
        <v>132.2</v>
      </c>
      <c r="C79" s="37">
        <f>((B79/$B$77)-1)*100</f>
        <v>0.3034901365705389</v>
      </c>
      <c r="D79" s="17">
        <f aca="true" t="shared" si="6" ref="D79:D119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5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6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7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8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9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10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11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12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13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9.75">
      <c r="A91" s="58" t="s">
        <v>44</v>
      </c>
      <c r="B91" s="59"/>
      <c r="C91" s="59"/>
      <c r="D91" s="59"/>
      <c r="E91" s="59"/>
      <c r="F91" s="59"/>
      <c r="G91" s="60"/>
    </row>
    <row r="92" spans="1:7" s="16" customFormat="1" ht="12.75">
      <c r="A92" s="15" t="s">
        <v>4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5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6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7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8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9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10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11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12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13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9.75">
      <c r="A104" s="58" t="s">
        <v>45</v>
      </c>
      <c r="B104" s="59"/>
      <c r="C104" s="59"/>
      <c r="D104" s="59"/>
      <c r="E104" s="59"/>
      <c r="F104" s="59"/>
      <c r="G104" s="60"/>
    </row>
    <row r="105" spans="1:7" s="16" customFormat="1" ht="12.75">
      <c r="A105" s="15" t="s">
        <v>4</v>
      </c>
      <c r="B105" s="40">
        <v>136</v>
      </c>
      <c r="C105" s="37">
        <f aca="true" t="shared" si="9" ref="C105:C116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11" s="16" customFormat="1" ht="12.75">
      <c r="A106" s="15" t="s">
        <v>5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  <c r="K106" s="16">
        <v>1.01689595</v>
      </c>
    </row>
    <row r="107" spans="1:7" s="16" customFormat="1" ht="12.75">
      <c r="A107" s="15" t="s">
        <v>6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7</v>
      </c>
      <c r="B108" s="40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0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8</v>
      </c>
      <c r="B110" s="40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9</v>
      </c>
      <c r="B111" s="40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10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11</v>
      </c>
      <c r="B113" s="40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12</v>
      </c>
      <c r="B114" s="40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9" s="16" customFormat="1" ht="12.75">
      <c r="A115" s="15" t="s">
        <v>13</v>
      </c>
      <c r="B115" s="40">
        <v>137.9</v>
      </c>
      <c r="C115" s="37">
        <f t="shared" si="9"/>
        <v>1.546391752577314</v>
      </c>
      <c r="D115" s="17">
        <f t="shared" si="6"/>
        <v>1.1597938144329856</v>
      </c>
      <c r="E115" s="16">
        <f>'[1]dati'!$C199</f>
        <v>1.375</v>
      </c>
      <c r="F115" s="17">
        <f>'[1]dati'!$G199</f>
        <v>2.5347938144329856</v>
      </c>
      <c r="G115" s="18">
        <f>'[1]dati'!$H199</f>
        <v>1.0253479381443298</v>
      </c>
      <c r="I115" s="30"/>
    </row>
    <row r="116" spans="1:9" s="16" customFormat="1" ht="12.75">
      <c r="A116" s="15" t="s">
        <v>2</v>
      </c>
      <c r="B116" s="40">
        <v>138.4</v>
      </c>
      <c r="C116" s="37">
        <f t="shared" si="9"/>
        <v>1.9145802650957222</v>
      </c>
      <c r="D116" s="17">
        <f t="shared" si="6"/>
        <v>1.4359351988217917</v>
      </c>
      <c r="E116" s="16">
        <f>'[1]dati'!$C200</f>
        <v>1.5</v>
      </c>
      <c r="F116" s="17">
        <f>'[1]dati'!$G200</f>
        <v>2.9359351988217917</v>
      </c>
      <c r="G116" s="18">
        <f>'[1]dati'!$H200</f>
        <v>1.0293593519882178</v>
      </c>
      <c r="I116" s="30"/>
    </row>
    <row r="117" spans="1:7" s="16" customFormat="1" ht="9.75">
      <c r="A117" s="58" t="s">
        <v>46</v>
      </c>
      <c r="B117" s="59"/>
      <c r="C117" s="59"/>
      <c r="D117" s="59"/>
      <c r="E117" s="59"/>
      <c r="F117" s="59"/>
      <c r="G117" s="60"/>
    </row>
    <row r="118" spans="1:9" s="16" customFormat="1" ht="12.75">
      <c r="A118" s="15" t="s">
        <v>4</v>
      </c>
      <c r="B118" s="40">
        <v>101.2</v>
      </c>
      <c r="C118" s="37">
        <f>((101.2/100.801165331391)-1)*100</f>
        <v>0.3956647398845048</v>
      </c>
      <c r="D118" s="17">
        <f t="shared" si="6"/>
        <v>0.2967485549133786</v>
      </c>
      <c r="E118" s="16">
        <f>'[1]dati'!$C205</f>
        <v>0.125</v>
      </c>
      <c r="F118" s="17">
        <f>'[1]dati'!$G205</f>
        <v>0.4217485549133786</v>
      </c>
      <c r="G118" s="18">
        <f>'[1]dati'!$H205</f>
        <v>1.0042174855491337</v>
      </c>
      <c r="I118" s="30"/>
    </row>
    <row r="119" spans="1:9" s="16" customFormat="1" ht="12.75">
      <c r="A119" s="15" t="s">
        <v>5</v>
      </c>
      <c r="B119" s="40">
        <v>101.5</v>
      </c>
      <c r="C119" s="37">
        <f>((101.5/100.801165331391)-1)*100</f>
        <v>0.6932803468209237</v>
      </c>
      <c r="D119" s="17">
        <f t="shared" si="6"/>
        <v>0.5199602601156927</v>
      </c>
      <c r="E119" s="16">
        <f>'[1]dati'!$C206</f>
        <v>0.25</v>
      </c>
      <c r="F119" s="17">
        <f>'[1]dati'!$G206</f>
        <v>0.7699602601156927</v>
      </c>
      <c r="G119" s="18">
        <f>'[1]dati'!$H206</f>
        <v>1.0076996026011569</v>
      </c>
      <c r="I119" s="30"/>
    </row>
    <row r="120" spans="1:9" s="16" customFormat="1" ht="12.75">
      <c r="A120" s="15" t="s">
        <v>6</v>
      </c>
      <c r="B120" s="40">
        <v>101.9</v>
      </c>
      <c r="C120" s="37">
        <f>((B120/100.801165331391)-1)*100</f>
        <v>1.0901011560694895</v>
      </c>
      <c r="D120" s="17">
        <f>0.75*C120</f>
        <v>0.8175758670521172</v>
      </c>
      <c r="E120" s="16">
        <f>'[1]dati'!$C207</f>
        <v>0.375</v>
      </c>
      <c r="F120" s="17">
        <f>'[1]dati'!$G207</f>
        <v>1.1925758670521172</v>
      </c>
      <c r="G120" s="18">
        <f>'[1]dati'!$H207</f>
        <v>1.0119257586705213</v>
      </c>
      <c r="I120" s="30"/>
    </row>
    <row r="121" spans="1:9" s="16" customFormat="1" ht="12.75">
      <c r="A121" s="15" t="s">
        <v>7</v>
      </c>
      <c r="B121" s="40">
        <v>102.4</v>
      </c>
      <c r="C121" s="37">
        <f>((B121/100.801165331391)-1)*100</f>
        <v>1.5861271676301802</v>
      </c>
      <c r="D121" s="17">
        <f>0.75*C121</f>
        <v>1.1895953757226352</v>
      </c>
      <c r="E121" s="16">
        <f>'[1]dati'!$C208</f>
        <v>0.5</v>
      </c>
      <c r="F121" s="17">
        <f>'[1]dati'!$G208</f>
        <v>1.6895953757226352</v>
      </c>
      <c r="G121" s="18">
        <f>'[1]dati'!$H208</f>
        <v>1.0168959537572264</v>
      </c>
      <c r="I121" s="30"/>
    </row>
    <row r="122" spans="1:256" s="16" customFormat="1" ht="12.75">
      <c r="A122" s="39" t="s">
        <v>1</v>
      </c>
      <c r="B122" s="41">
        <v>102.5</v>
      </c>
      <c r="C122" s="37">
        <f>((B122/100.801165331391)-1)*100</f>
        <v>1.685332369942305</v>
      </c>
      <c r="D122" s="17">
        <f>0.75*C122</f>
        <v>1.2639992774567288</v>
      </c>
      <c r="E122" s="16">
        <f>'[1]dati'!$C209</f>
        <v>0.625</v>
      </c>
      <c r="F122" s="17">
        <f>'[1]dati'!$G209</f>
        <v>1.8889992774567288</v>
      </c>
      <c r="G122" s="18">
        <f>'[1]dati'!$H209</f>
        <v>1.0188899927745674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</row>
    <row r="123" spans="1:256" s="16" customFormat="1" ht="12.75">
      <c r="A123" s="39" t="s">
        <v>48</v>
      </c>
      <c r="B123" s="41">
        <v>102.6</v>
      </c>
      <c r="C123" s="37">
        <f>((B123/100.801165331391)-1)*100</f>
        <v>1.7845375722544299</v>
      </c>
      <c r="D123" s="17">
        <f>0.75*C123</f>
        <v>1.3384031791908224</v>
      </c>
      <c r="E123" s="16">
        <f>'[1]dati'!$C210</f>
        <v>0.75</v>
      </c>
      <c r="F123" s="17">
        <f>'[1]dati'!$G210</f>
        <v>2.0884031791908226</v>
      </c>
      <c r="G123" s="18">
        <f>'[1]dati'!$H210</f>
        <v>1.0208840317919081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256" s="16" customFormat="1" ht="12.75">
      <c r="A124" s="39" t="s">
        <v>9</v>
      </c>
      <c r="B124" s="41">
        <v>102.9</v>
      </c>
      <c r="C124" s="37">
        <f>((B124/100.801165331391)-1)*100</f>
        <v>2.082153179190871</v>
      </c>
      <c r="D124" s="17">
        <f>0.75*C124</f>
        <v>1.5616148843931532</v>
      </c>
      <c r="E124" s="16">
        <f>'[1]dati'!$C211</f>
        <v>0.875</v>
      </c>
      <c r="F124" s="17">
        <f>'[1]dati'!$G211</f>
        <v>2.436614884393153</v>
      </c>
      <c r="G124" s="18">
        <f>'[1]dati'!$H211</f>
        <v>1.0243661488439315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</row>
    <row r="125" spans="1:7" s="16" customFormat="1" ht="9.75">
      <c r="A125" s="34"/>
      <c r="B125" s="35"/>
      <c r="C125" s="35"/>
      <c r="D125" s="35"/>
      <c r="E125" s="35"/>
      <c r="F125" s="35"/>
      <c r="G125" s="36"/>
    </row>
    <row r="127" spans="4:6" ht="9.75">
      <c r="D127" s="28"/>
      <c r="F127" s="28"/>
    </row>
    <row r="128" spans="1:6" ht="9.75">
      <c r="A128" s="29" t="s">
        <v>31</v>
      </c>
      <c r="D128" s="28"/>
      <c r="F128" s="28"/>
    </row>
    <row r="129" spans="1:6" ht="9.75">
      <c r="A129" s="1" t="s">
        <v>32</v>
      </c>
      <c r="D129" s="28"/>
      <c r="F129" s="28"/>
    </row>
    <row r="130" spans="1:6" ht="9.75">
      <c r="A130" s="1" t="s">
        <v>33</v>
      </c>
      <c r="D130" s="28"/>
      <c r="F130" s="28"/>
    </row>
    <row r="131" spans="1:6" ht="9.75">
      <c r="A131" s="1" t="s">
        <v>34</v>
      </c>
      <c r="D131" s="28"/>
      <c r="F131" s="28"/>
    </row>
    <row r="132" spans="1:6" ht="12.75" customHeight="1">
      <c r="A132" s="1" t="s">
        <v>35</v>
      </c>
      <c r="C132" s="19"/>
      <c r="D132" s="28"/>
      <c r="F132" s="28"/>
    </row>
    <row r="133" spans="4:7" ht="9.75">
      <c r="D133" s="28"/>
      <c r="F133" s="28"/>
      <c r="G133" s="39"/>
    </row>
    <row r="134" spans="4:6" ht="12.75" customHeight="1">
      <c r="D134" s="28"/>
      <c r="F134" s="28"/>
    </row>
    <row r="135" spans="4:6" ht="9.75">
      <c r="D135" s="28"/>
      <c r="F135" s="28"/>
    </row>
    <row r="136" ht="9.75">
      <c r="F136" s="28"/>
    </row>
  </sheetData>
  <sheetProtection/>
  <mergeCells count="20">
    <mergeCell ref="A117:G117"/>
    <mergeCell ref="A104:G104"/>
    <mergeCell ref="B6:B7"/>
    <mergeCell ref="C6:C7"/>
    <mergeCell ref="D6:D7"/>
    <mergeCell ref="E6:E7"/>
    <mergeCell ref="F6:F7"/>
    <mergeCell ref="A91:G91"/>
    <mergeCell ref="A78:G78"/>
    <mergeCell ref="A65:G65"/>
    <mergeCell ref="A13:G13"/>
    <mergeCell ref="A1:G2"/>
    <mergeCell ref="B3:C3"/>
    <mergeCell ref="D3:G3"/>
    <mergeCell ref="F4:G4"/>
    <mergeCell ref="A52:G52"/>
    <mergeCell ref="A26:G26"/>
    <mergeCell ref="A39:G39"/>
    <mergeCell ref="G6:G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Gbargag</cp:lastModifiedBy>
  <cp:lastPrinted>2009-02-26T09:44:32Z</cp:lastPrinted>
  <dcterms:created xsi:type="dcterms:W3CDTF">2001-07-17T15:58:39Z</dcterms:created>
  <dcterms:modified xsi:type="dcterms:W3CDTF">2011-08-29T10:37:31Z</dcterms:modified>
  <cp:category/>
  <cp:version/>
  <cp:contentType/>
  <cp:contentStatus/>
</cp:coreProperties>
</file>